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Your Properties" sheetId="2" state="visible" r:id="rId4"/>
    <sheet name="Income &amp; Lending" sheetId="3" state="visible" r:id="rId5"/>
    <sheet name="Portfolio Snapshot" sheetId="4" state="visible" r:id="rId6"/>
    <sheet name="Your Goals"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<sst xmlns="http://schemas.openxmlformats.org/spreadsheetml/2006/main" count="93" uniqueCount="93">
  <si>
    <t xml:space="preserve">Crisp Financial | Free Property Portfolio Review</t>
  </si>
  <si>
    <t xml:space="preserve">Complete this workbook, email it back, and get a structured review of your lending position.</t>
  </si>
  <si>
    <t xml:space="preserve">How it works</t>
  </si>
  <si>
    <t xml:space="preserve">Step 1</t>
  </si>
  <si>
    <t xml:space="preserve">Fill in the white cells on the 'Your Properties' and 'Income &amp; Lending' tabs. Estimates are fine. The 'Portfolio Snapshot' tab calculates automatically.</t>
  </si>
  <si>
    <t xml:space="preserve">Step 2</t>
  </si>
  <si>
    <t xml:space="preserve">Tick what matters to you on the 'Your Goals' tab.</t>
  </si>
  <si>
    <t xml:space="preserve">Step 3</t>
  </si>
  <si>
    <t xml:space="preserve">Save the file and email it to josh@crispfinancial.co.nz with the subject 'Portfolio Review'.</t>
  </si>
  <si>
    <t xml:space="preserve">Step 4</t>
  </si>
  <si>
    <t xml:space="preserve">Joshua will review your position and come back within two working days to book a no-obligation call covering your structure, rates, equity, and options.</t>
  </si>
  <si>
    <t xml:space="preserve">Your details</t>
  </si>
  <si>
    <t xml:space="preserve">Full name</t>
  </si>
  <si>
    <t xml:space="preserve">Email</t>
  </si>
  <si>
    <t xml:space="preserve">Phone</t>
  </si>
  <si>
    <t xml:space="preserve">Region</t>
  </si>
  <si>
    <t xml:space="preserve">Current adviser or bank-direct?</t>
  </si>
  <si>
    <t xml:space="preserve">Privacy and disclaimer: The information you provide is used solely to prepare your portfolio review and is handled in line with the Privacy Act 2020. This workbook is an information-gathering tool and its outputs are indicative only. It does not constitute financial advice. Personalised advice is provided by Joshua Flack of Crisp Financial under the Link Financial Group FAP licence (FSP1012114).</t>
  </si>
  <si>
    <t xml:space="preserve">Your Properties  |  fill in the white cells, estimates are fine, grey columns calculate automatically</t>
  </si>
  <si>
    <t xml:space="preserve">Include your own home if it has a mortgage. Leave unused rows blank.</t>
  </si>
  <si>
    <t xml:space="preserve">Property address or nickname</t>
  </si>
  <si>
    <t xml:space="preserve">Property type</t>
  </si>
  <si>
    <t xml:space="preserve">Estimated current value ($)</t>
  </si>
  <si>
    <t xml:space="preserve">Loan balance ($)</t>
  </si>
  <si>
    <t xml:space="preserve">Lender</t>
  </si>
  <si>
    <t xml:space="preserve">Interest rate (%)</t>
  </si>
  <si>
    <t xml:space="preserve">Fixed term expiry (dd/mm/yyyy)</t>
  </si>
  <si>
    <t xml:space="preserve">Repayment type</t>
  </si>
  <si>
    <t xml:space="preserve">Weekly rent ($)</t>
  </si>
  <si>
    <t xml:space="preserve">LVR (auto)</t>
  </si>
  <si>
    <t xml:space="preserve">Equity (auto)</t>
  </si>
  <si>
    <t xml:space="preserve">Gross yield (auto)</t>
  </si>
  <si>
    <t xml:space="preserve">Portfolio totals</t>
  </si>
  <si>
    <t xml:space="preserve">Income &amp; Other Lending  |  fill in the white cells</t>
  </si>
  <si>
    <t xml:space="preserve">Household income (before tax, per year)</t>
  </si>
  <si>
    <t xml:space="preserve">Salary or wages - applicant 1 ($)</t>
  </si>
  <si>
    <t xml:space="preserve">Include regular bonuses or allowances</t>
  </si>
  <si>
    <t xml:space="preserve">Salary or wages - applicant 2 ($)</t>
  </si>
  <si>
    <t xml:space="preserve">Self-employed or business income ($)</t>
  </si>
  <si>
    <t xml:space="preserve">Latest financial year net profit before tax</t>
  </si>
  <si>
    <t xml:space="preserve">Other income ($)</t>
  </si>
  <si>
    <t xml:space="preserve">Boarders, dividends, benefits, etc.</t>
  </si>
  <si>
    <t xml:space="preserve">Other lending and commitments</t>
  </si>
  <si>
    <t xml:space="preserve">Personal loans and vehicle finance - total owing ($)</t>
  </si>
  <si>
    <t xml:space="preserve">Credit card limits - combined ($)</t>
  </si>
  <si>
    <t xml:space="preserve">Limits, not balances - lenders assess the limit</t>
  </si>
  <si>
    <t xml:space="preserve">Buy-now-pay-later / overdraft limits ($)</t>
  </si>
  <si>
    <t xml:space="preserve">Business lending you personally guarantee ($)</t>
  </si>
  <si>
    <t xml:space="preserve">Anything else we should know? (arrears, recent decline, upcoming settlement, trust or company ownership, etc.)</t>
  </si>
  <si>
    <t xml:space="preserve">Portfolio Snapshot  |  calculates automatically, nothing to fill in here</t>
  </si>
  <si>
    <t xml:space="preserve">Total portfolio value</t>
  </si>
  <si>
    <t xml:space="preserve">Sum of your estimated property values.</t>
  </si>
  <si>
    <t xml:space="preserve">Total lending</t>
  </si>
  <si>
    <t xml:space="preserve">Sum of all loan balances.</t>
  </si>
  <si>
    <t xml:space="preserve">Total equity</t>
  </si>
  <si>
    <t xml:space="preserve">Value minus lending.</t>
  </si>
  <si>
    <t xml:space="preserve">Portfolio LVR</t>
  </si>
  <si>
    <t xml:space="preserve">Loan-to-value ratio across the whole portfolio.</t>
  </si>
  <si>
    <t xml:space="preserve">Indicative usable equity</t>
  </si>
  <si>
    <t xml:space="preserve">Equity potentially accessible for the next purchase, before servicing tests. Uses the lending limits below.</t>
  </si>
  <si>
    <t xml:space="preserve">Gross annual rent</t>
  </si>
  <si>
    <t xml:space="preserve">Weekly rents multiplied by 52.</t>
  </si>
  <si>
    <t xml:space="preserve">Portfolio gross yield</t>
  </si>
  <si>
    <t xml:space="preserve">Gross rent as a percentage of investment property value.</t>
  </si>
  <si>
    <t xml:space="preserve">Weighted average interest rate</t>
  </si>
  <si>
    <t xml:space="preserve">Average rate weighted by loan size. A quick signal of repricing opportunity.</t>
  </si>
  <si>
    <t xml:space="preserve">Next fixed rate expiry</t>
  </si>
  <si>
    <t xml:space="preserve">Your earliest refix date - the natural time to restructure.</t>
  </si>
  <si>
    <t xml:space="preserve">Total gross income (incl. rent)</t>
  </si>
  <si>
    <t xml:space="preserve">Household income plus rental income, with rent scaled by the shading factor below.</t>
  </si>
  <si>
    <t xml:space="preserve">Indicative debt-to-income (DTI)</t>
  </si>
  <si>
    <t xml:space="preserve">Total debt divided by gross income. Banks currently cap most new investor lending around 7.0x and owner-occupied around 6.0x.</t>
  </si>
  <si>
    <t xml:space="preserve">Assumptions (adjustable)</t>
  </si>
  <si>
    <t xml:space="preserve">Max lend against owner-occupied property</t>
  </si>
  <si>
    <t xml:space="preserve">Typical bank limit for existing owner-occupied security.</t>
  </si>
  <si>
    <t xml:space="preserve">Max lend against investment property</t>
  </si>
  <si>
    <t xml:space="preserve">RBNZ loan-to-value settings for investor lending.</t>
  </si>
  <si>
    <t xml:space="preserve">Rental income shading factor</t>
  </si>
  <si>
    <t xml:space="preserve">Lenders typically count 75-80% of gross rent for servicing.</t>
  </si>
  <si>
    <t xml:space="preserve">These figures are indicative only and do not account for lender servicing tests, test rates, or your full circumstances. They are a starting point for a conversation, not advice.</t>
  </si>
  <si>
    <t xml:space="preserve">Your Goals  |  mark Yes next to anything on your mind</t>
  </si>
  <si>
    <t xml:space="preserve">Buy another investment property in the next 12-24 months</t>
  </si>
  <si>
    <t xml:space="preserve">Release equity for a deposit, renovation, or business use</t>
  </si>
  <si>
    <t xml:space="preserve">Restructure lending across lenders to reduce cross-securitisation</t>
  </si>
  <si>
    <t xml:space="preserve">Review interest rates before my next fixed term expires</t>
  </si>
  <si>
    <t xml:space="preserve">Move from interest-only to principal &amp; interest (or the reverse)</t>
  </si>
  <si>
    <t xml:space="preserve">Review ownership structure (trust, company, LTC)</t>
  </si>
  <si>
    <t xml:space="preserve">Improve cashflow across the portfolio</t>
  </si>
  <si>
    <t xml:space="preserve">Sell a property and want to understand the lending implications</t>
  </si>
  <si>
    <t xml:space="preserve">I've been declined by a bank and want a second opinion</t>
  </si>
  <si>
    <t xml:space="preserve">Plan a path to mortgage-free on my own home</t>
  </si>
  <si>
    <t xml:space="preserve">In your own words, what would a great outcome look like?</t>
  </si>
  <si>
    <t xml:space="preserve">Done? Save this file and email it to josh@crispfinancial.co.nz with the subject 'Portfolio Review'. You'll hear back within two working days.</t>
  </si>
</sst>
</file>

<file path=xl/styles.xml><?xml version="1.0" encoding="utf-8"?>
<styleSheet xmlns="http://schemas.openxmlformats.org/spreadsheetml/2006/main">
  <numFmts count="7">
    <numFmt numFmtId="164" formatCode="General"/>
    <numFmt numFmtId="165" formatCode="\$#,##0"/>
    <numFmt numFmtId="166" formatCode="0.00%"/>
    <numFmt numFmtId="167" formatCode="dd/mm/yyyy"/>
    <numFmt numFmtId="168" formatCode="0.0%"/>
    <numFmt numFmtId="169" formatCode="0.0\x"/>
    <numFmt numFmtId="170" formatCode="0%"/>
  </numFmts>
  <fonts count="16">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sz val="11"/>
      <color rgb="FFFFFFFF"/>
      <name val="Arial"/>
      <family val="0"/>
      <charset val="1"/>
    </font>
    <font>
      <b val="true"/>
      <sz val="12"/>
      <color rgb="FF1F3D2B"/>
      <name val="Arial"/>
      <family val="0"/>
      <charset val="1"/>
    </font>
    <font>
      <sz val="10"/>
      <color rgb="FF2B2B2B"/>
      <name val="Arial"/>
      <family val="0"/>
      <charset val="1"/>
    </font>
    <font>
      <b val="true"/>
      <sz val="10"/>
      <color rgb="FF2B2B2B"/>
      <name val="Arial"/>
      <family val="0"/>
      <charset val="1"/>
    </font>
    <font>
      <i val="true"/>
      <sz val="9"/>
      <color rgb="FF6B6B6B"/>
      <name val="Arial"/>
      <family val="0"/>
      <charset val="1"/>
    </font>
    <font>
      <b val="true"/>
      <sz val="13"/>
      <color rgb="FFFFFFFF"/>
      <name val="Arial"/>
      <family val="0"/>
      <charset val="1"/>
    </font>
    <font>
      <b val="true"/>
      <sz val="11"/>
      <color rgb="FFFFFFFF"/>
      <name val="Arial"/>
      <family val="0"/>
      <charset val="1"/>
    </font>
    <font>
      <b val="true"/>
      <sz val="10"/>
      <color rgb="FF1F3D2B"/>
      <name val="Arial"/>
      <family val="0"/>
      <charset val="1"/>
    </font>
    <font>
      <b val="true"/>
      <sz val="11"/>
      <color rgb="FF1F3D2B"/>
      <name val="Arial"/>
      <family val="0"/>
      <charset val="1"/>
    </font>
    <font>
      <sz val="10"/>
      <color rgb="FF0000FF"/>
      <name val="Arial"/>
      <family val="0"/>
      <charset val="1"/>
    </font>
    <font>
      <b val="true"/>
      <sz val="10"/>
      <color rgb="FFFFFFFF"/>
      <name val="Arial"/>
      <family val="0"/>
      <charset val="1"/>
    </font>
  </fonts>
  <fills count="6">
    <fill>
      <patternFill patternType="none"/>
    </fill>
    <fill>
      <patternFill patternType="gray125"/>
    </fill>
    <fill>
      <patternFill patternType="solid">
        <fgColor rgb="FF1F3D2B"/>
        <bgColor rgb="FF2B2B2B"/>
      </patternFill>
    </fill>
    <fill>
      <patternFill patternType="solid">
        <fgColor rgb="FFF5F6F4"/>
        <bgColor rgb="FFFFFFFF"/>
      </patternFill>
    </fill>
    <fill>
      <patternFill patternType="solid">
        <fgColor rgb="FFFFFFFF"/>
        <bgColor rgb="FFF5F6F4"/>
      </patternFill>
    </fill>
    <fill>
      <patternFill patternType="solid">
        <fgColor rgb="FF8FAF9A"/>
        <bgColor rgb="FF9999FF"/>
      </patternFill>
    </fill>
  </fills>
  <borders count="3">
    <border diagonalUp="false" diagonalDown="false">
      <left/>
      <right/>
      <top/>
      <bottom/>
      <diagonal/>
    </border>
    <border diagonalUp="false" diagonalDown="false">
      <left style="thin">
        <color rgb="FFC9D3CC"/>
      </left>
      <right style="thin">
        <color rgb="FFC9D3CC"/>
      </right>
      <top style="thin">
        <color rgb="FFC9D3CC"/>
      </top>
      <bottom style="thin">
        <color rgb="FFC9D3CC"/>
      </bottom>
      <diagonal/>
    </border>
    <border diagonalUp="false" diagonalDown="false">
      <left style="thin">
        <color rgb="FFC9D3CC"/>
      </left>
      <right/>
      <top style="thin">
        <color rgb="FFC9D3CC"/>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1" shrinkToFit="false"/>
      <protection locked="true" hidden="false"/>
    </xf>
    <xf numFmtId="164" fontId="5" fillId="2" borderId="0" xfId="0" applyFont="true" applyBorder="true" applyAlignment="true" applyProtection="false">
      <alignment horizontal="general" vertical="center" textRotation="0" wrapText="false" indent="1"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9" fillId="3" borderId="0" xfId="0" applyFont="true" applyBorder="true" applyAlignment="true" applyProtection="false">
      <alignment horizontal="general" vertical="top" textRotation="0" wrapText="true" indent="0" shrinkToFit="false"/>
      <protection locked="true" hidden="false"/>
    </xf>
    <xf numFmtId="164" fontId="10" fillId="2" borderId="0" xfId="0" applyFont="true" applyBorder="true" applyAlignment="true" applyProtection="false">
      <alignment horizontal="general" vertical="center" textRotation="0" wrapText="false" indent="1"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5" fontId="7" fillId="4" borderId="1" xfId="0" applyFont="true" applyBorder="true" applyAlignment="false" applyProtection="false">
      <alignment horizontal="general" vertical="bottom" textRotation="0" wrapText="false" indent="0" shrinkToFit="false"/>
      <protection locked="true" hidden="false"/>
    </xf>
    <xf numFmtId="166" fontId="7" fillId="4" borderId="1" xfId="0" applyFont="true" applyBorder="true" applyAlignment="false" applyProtection="false">
      <alignment horizontal="general" vertical="bottom" textRotation="0" wrapText="false" indent="0" shrinkToFit="false"/>
      <protection locked="true" hidden="false"/>
    </xf>
    <xf numFmtId="167" fontId="7" fillId="4" borderId="1" xfId="0" applyFont="true" applyBorder="true" applyAlignment="false" applyProtection="false">
      <alignment horizontal="general" vertical="bottom" textRotation="0" wrapText="false" indent="0" shrinkToFit="false"/>
      <protection locked="true" hidden="false"/>
    </xf>
    <xf numFmtId="168" fontId="12" fillId="3" borderId="1" xfId="0" applyFont="true" applyBorder="true" applyAlignment="true" applyProtection="false">
      <alignment horizontal="center" vertical="center" textRotation="0" wrapText="false" indent="0" shrinkToFit="false"/>
      <protection locked="true" hidden="false"/>
    </xf>
    <xf numFmtId="165" fontId="12" fillId="3" borderId="1" xfId="0" applyFont="true" applyBorder="true" applyAlignment="true" applyProtection="false">
      <alignment horizontal="center" vertical="center"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5" fontId="12" fillId="5" borderId="1" xfId="0" applyFont="true" applyBorder="true" applyAlignment="true" applyProtection="false">
      <alignment horizontal="center" vertical="center" textRotation="0" wrapText="false" indent="0" shrinkToFit="false"/>
      <protection locked="true" hidden="false"/>
    </xf>
    <xf numFmtId="164" fontId="12" fillId="5" borderId="1" xfId="0" applyFont="true" applyBorder="true" applyAlignment="true" applyProtection="false">
      <alignment horizontal="center" vertical="center" textRotation="0" wrapText="false" indent="0" shrinkToFit="false"/>
      <protection locked="true" hidden="false"/>
    </xf>
    <xf numFmtId="168" fontId="12" fillId="5"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5" fontId="0" fillId="4" borderId="1" xfId="0" applyFont="fals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left" vertical="center"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0" fillId="4" borderId="2" xfId="0" applyFont="false" applyBorder="true" applyAlignment="true" applyProtection="false">
      <alignment horizontal="general" vertical="top" textRotation="0" wrapText="true" indent="0" shrinkToFit="false"/>
      <protection locked="true" hidden="false"/>
    </xf>
    <xf numFmtId="166" fontId="12" fillId="3" borderId="1" xfId="0" applyFont="true" applyBorder="true" applyAlignment="true" applyProtection="false">
      <alignment horizontal="center" vertical="center" textRotation="0" wrapText="false" indent="0" shrinkToFit="false"/>
      <protection locked="true" hidden="false"/>
    </xf>
    <xf numFmtId="167" fontId="12" fillId="3" borderId="1" xfId="0" applyFont="true" applyBorder="true" applyAlignment="true" applyProtection="false">
      <alignment horizontal="center" vertical="center" textRotation="0" wrapText="false" indent="0" shrinkToFit="false"/>
      <protection locked="true" hidden="false"/>
    </xf>
    <xf numFmtId="169" fontId="12" fillId="3"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70" fontId="14" fillId="4" borderId="1" xfId="0" applyFont="true" applyBorder="true" applyAlignment="true" applyProtection="false">
      <alignment horizontal="center" vertical="center" textRotation="0" wrapText="false" indent="0" shrinkToFit="false"/>
      <protection locked="true" hidden="false"/>
    </xf>
    <xf numFmtId="164" fontId="7" fillId="4"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15" fillId="2"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D3CC"/>
      <rgbColor rgb="FF808080"/>
      <rgbColor rgb="FF9999FF"/>
      <rgbColor rgb="FF993366"/>
      <rgbColor rgb="FFF5F6F4"/>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6B6B"/>
      <rgbColor rgb="FF8FAF9A"/>
      <rgbColor rgb="FF003366"/>
      <rgbColor rgb="FF339966"/>
      <rgbColor rgb="FF003300"/>
      <rgbColor rgb="FF1F3D2B"/>
      <rgbColor rgb="FF993300"/>
      <rgbColor rgb="FF993366"/>
      <rgbColor rgb="FF333399"/>
      <rgbColor rgb="FF2B2B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60"/>
    <col collapsed="false" customWidth="true" hidden="false" outlineLevel="0" max="4" min="4" style="0" width="3"/>
  </cols>
  <sheetData>
    <row r="2" customFormat="false" ht="33.75" hidden="false" customHeight="true" outlineLevel="0" collapsed="false">
      <c r="B2" s="1" t="s">
        <v>0</v>
      </c>
      <c r="C2" s="1"/>
    </row>
    <row r="3" customFormat="false" ht="21.75" hidden="false" customHeight="true" outlineLevel="0" collapsed="false">
      <c r="B3" s="2" t="s">
        <v>1</v>
      </c>
      <c r="C3" s="2"/>
    </row>
    <row r="5" customFormat="false" ht="19.5" hidden="false" customHeight="true" outlineLevel="0" collapsed="false">
      <c r="B5" s="3" t="s">
        <v>2</v>
      </c>
      <c r="C5" s="4"/>
    </row>
    <row r="6" customFormat="false" ht="30" hidden="false" customHeight="true" outlineLevel="0" collapsed="false">
      <c r="B6" s="5" t="s">
        <v>3</v>
      </c>
      <c r="C6" s="4" t="s">
        <v>4</v>
      </c>
    </row>
    <row r="7" customFormat="false" ht="30" hidden="false" customHeight="true" outlineLevel="0" collapsed="false">
      <c r="B7" s="5" t="s">
        <v>5</v>
      </c>
      <c r="C7" s="4" t="s">
        <v>6</v>
      </c>
    </row>
    <row r="8" customFormat="false" ht="30" hidden="false" customHeight="true" outlineLevel="0" collapsed="false">
      <c r="B8" s="5" t="s">
        <v>7</v>
      </c>
      <c r="C8" s="4" t="s">
        <v>8</v>
      </c>
    </row>
    <row r="9" customFormat="false" ht="30" hidden="false" customHeight="true" outlineLevel="0" collapsed="false">
      <c r="B9" s="5" t="s">
        <v>9</v>
      </c>
      <c r="C9" s="4" t="s">
        <v>10</v>
      </c>
    </row>
    <row r="11" customFormat="false" ht="15" hidden="false" customHeight="false" outlineLevel="0" collapsed="false">
      <c r="B11" s="3" t="s">
        <v>11</v>
      </c>
    </row>
    <row r="12" customFormat="false" ht="19.5" hidden="false" customHeight="true" outlineLevel="0" collapsed="false">
      <c r="B12" s="6" t="s">
        <v>12</v>
      </c>
      <c r="C12" s="7"/>
    </row>
    <row r="13" customFormat="false" ht="19.5" hidden="false" customHeight="true" outlineLevel="0" collapsed="false">
      <c r="B13" s="6" t="s">
        <v>13</v>
      </c>
      <c r="C13" s="7"/>
    </row>
    <row r="14" customFormat="false" ht="19.5" hidden="false" customHeight="true" outlineLevel="0" collapsed="false">
      <c r="B14" s="6" t="s">
        <v>14</v>
      </c>
      <c r="C14" s="7"/>
    </row>
    <row r="15" customFormat="false" ht="19.5" hidden="false" customHeight="true" outlineLevel="0" collapsed="false">
      <c r="B15" s="6" t="s">
        <v>15</v>
      </c>
      <c r="C15" s="7"/>
    </row>
    <row r="16" customFormat="false" ht="19.5" hidden="false" customHeight="true" outlineLevel="0" collapsed="false">
      <c r="B16" s="6" t="s">
        <v>16</v>
      </c>
      <c r="C16" s="7"/>
    </row>
    <row r="18" customFormat="false" ht="15" hidden="false" customHeight="true" outlineLevel="0" collapsed="false">
      <c r="B18" s="8" t="s">
        <v>17</v>
      </c>
      <c r="C18" s="8"/>
    </row>
    <row r="19" customFormat="false" ht="15" hidden="false" customHeight="false" outlineLevel="0" collapsed="false">
      <c r="B19" s="8"/>
      <c r="C19" s="8"/>
    </row>
    <row r="20" customFormat="false" ht="15" hidden="false" customHeight="false" outlineLevel="0" collapsed="false">
      <c r="B20" s="8"/>
      <c r="C20" s="8"/>
    </row>
  </sheetData>
  <mergeCells count="3">
    <mergeCell ref="B2:C2"/>
    <mergeCell ref="B3:C3"/>
    <mergeCell ref="B18:C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3" min="2" style="0" width="16"/>
    <col collapsed="false" customWidth="true" hidden="false" outlineLevel="0" max="5" min="4" style="0" width="14"/>
    <col collapsed="false" customWidth="true" hidden="false" outlineLevel="0" max="6" min="6" style="0" width="12"/>
    <col collapsed="false" customWidth="true" hidden="false" outlineLevel="0" max="7" min="7" style="0" width="16"/>
    <col collapsed="false" customWidth="true" hidden="false" outlineLevel="0" max="8" min="8" style="0" width="14"/>
    <col collapsed="false" customWidth="true" hidden="false" outlineLevel="0" max="9" min="9" style="0" width="12"/>
    <col collapsed="false" customWidth="true" hidden="false" outlineLevel="0" max="10" min="10" style="0" width="10"/>
    <col collapsed="false" customWidth="true" hidden="false" outlineLevel="0" max="11" min="11" style="0" width="13"/>
    <col collapsed="false" customWidth="true" hidden="false" outlineLevel="0" max="12" min="12" style="0" width="11"/>
  </cols>
  <sheetData>
    <row r="1" customFormat="false" ht="27.75" hidden="false" customHeight="true" outlineLevel="0" collapsed="false">
      <c r="A1" s="9" t="s">
        <v>18</v>
      </c>
      <c r="B1" s="9"/>
      <c r="C1" s="9"/>
      <c r="D1" s="9"/>
      <c r="E1" s="9"/>
      <c r="F1" s="9"/>
      <c r="G1" s="9"/>
      <c r="H1" s="9"/>
      <c r="I1" s="9"/>
      <c r="J1" s="9"/>
      <c r="K1" s="9"/>
      <c r="L1" s="9"/>
    </row>
    <row r="2" customFormat="false" ht="15.75" hidden="false" customHeight="true" outlineLevel="0" collapsed="false">
      <c r="A2" s="10" t="s">
        <v>19</v>
      </c>
      <c r="B2" s="10"/>
      <c r="C2" s="10"/>
      <c r="D2" s="10"/>
      <c r="E2" s="10"/>
      <c r="F2" s="10"/>
      <c r="G2" s="10"/>
      <c r="H2" s="10"/>
      <c r="I2" s="10"/>
      <c r="J2" s="10"/>
      <c r="K2" s="10"/>
      <c r="L2" s="10"/>
    </row>
    <row r="3" customFormat="false" ht="42" hidden="false" customHeight="true" outlineLevel="0" collapsed="false">
      <c r="A3" s="11" t="s">
        <v>20</v>
      </c>
      <c r="B3" s="11" t="s">
        <v>21</v>
      </c>
      <c r="C3" s="11" t="s">
        <v>22</v>
      </c>
      <c r="D3" s="11" t="s">
        <v>23</v>
      </c>
      <c r="E3" s="11" t="s">
        <v>24</v>
      </c>
      <c r="F3" s="11" t="s">
        <v>25</v>
      </c>
      <c r="G3" s="11" t="s">
        <v>26</v>
      </c>
      <c r="H3" s="11" t="s">
        <v>27</v>
      </c>
      <c r="I3" s="11" t="s">
        <v>28</v>
      </c>
      <c r="J3" s="11" t="s">
        <v>29</v>
      </c>
      <c r="K3" s="11" t="s">
        <v>30</v>
      </c>
      <c r="L3" s="11" t="s">
        <v>31</v>
      </c>
    </row>
    <row r="4" customFormat="false" ht="18" hidden="false" customHeight="true" outlineLevel="0" collapsed="false">
      <c r="A4" s="12"/>
      <c r="B4" s="12"/>
      <c r="C4" s="13"/>
      <c r="D4" s="13"/>
      <c r="E4" s="12"/>
      <c r="F4" s="14"/>
      <c r="G4" s="15"/>
      <c r="H4" s="12"/>
      <c r="I4" s="13"/>
      <c r="J4" s="16" t="str">
        <f aca="false">IF(OR(C4="",C4=0),"",D4/C4)</f>
        <v/>
      </c>
      <c r="K4" s="17" t="str">
        <f aca="false">IF(OR(C4="",C4=0),"",C4-D4)</f>
        <v/>
      </c>
      <c r="L4" s="16" t="str">
        <f aca="false">IF(OR(C4="",C4=0,I4=""),"",I4*52/C4)</f>
        <v/>
      </c>
    </row>
    <row r="5" customFormat="false" ht="18" hidden="false" customHeight="true" outlineLevel="0" collapsed="false">
      <c r="A5" s="12"/>
      <c r="B5" s="12"/>
      <c r="C5" s="13"/>
      <c r="D5" s="13"/>
      <c r="E5" s="12"/>
      <c r="F5" s="14"/>
      <c r="G5" s="15"/>
      <c r="H5" s="12"/>
      <c r="I5" s="13"/>
      <c r="J5" s="16" t="str">
        <f aca="false">IF(OR(C5="",C5=0),"",D5/C5)</f>
        <v/>
      </c>
      <c r="K5" s="17" t="str">
        <f aca="false">IF(OR(C5="",C5=0),"",C5-D5)</f>
        <v/>
      </c>
      <c r="L5" s="16" t="str">
        <f aca="false">IF(OR(C5="",C5=0,I5=""),"",I5*52/C5)</f>
        <v/>
      </c>
    </row>
    <row r="6" customFormat="false" ht="18" hidden="false" customHeight="true" outlineLevel="0" collapsed="false">
      <c r="A6" s="12"/>
      <c r="B6" s="12"/>
      <c r="C6" s="13"/>
      <c r="D6" s="13"/>
      <c r="E6" s="12"/>
      <c r="F6" s="14"/>
      <c r="G6" s="15"/>
      <c r="H6" s="12"/>
      <c r="I6" s="13"/>
      <c r="J6" s="16" t="str">
        <f aca="false">IF(OR(C6="",C6=0),"",D6/C6)</f>
        <v/>
      </c>
      <c r="K6" s="17" t="str">
        <f aca="false">IF(OR(C6="",C6=0),"",C6-D6)</f>
        <v/>
      </c>
      <c r="L6" s="16" t="str">
        <f aca="false">IF(OR(C6="",C6=0,I6=""),"",I6*52/C6)</f>
        <v/>
      </c>
    </row>
    <row r="7" customFormat="false" ht="18" hidden="false" customHeight="true" outlineLevel="0" collapsed="false">
      <c r="A7" s="12"/>
      <c r="B7" s="12"/>
      <c r="C7" s="13"/>
      <c r="D7" s="13"/>
      <c r="E7" s="12"/>
      <c r="F7" s="14"/>
      <c r="G7" s="15"/>
      <c r="H7" s="12"/>
      <c r="I7" s="13"/>
      <c r="J7" s="16" t="str">
        <f aca="false">IF(OR(C7="",C7=0),"",D7/C7)</f>
        <v/>
      </c>
      <c r="K7" s="17" t="str">
        <f aca="false">IF(OR(C7="",C7=0),"",C7-D7)</f>
        <v/>
      </c>
      <c r="L7" s="16" t="str">
        <f aca="false">IF(OR(C7="",C7=0,I7=""),"",I7*52/C7)</f>
        <v/>
      </c>
    </row>
    <row r="8" customFormat="false" ht="18" hidden="false" customHeight="true" outlineLevel="0" collapsed="false">
      <c r="A8" s="12"/>
      <c r="B8" s="12"/>
      <c r="C8" s="13"/>
      <c r="D8" s="13"/>
      <c r="E8" s="12"/>
      <c r="F8" s="14"/>
      <c r="G8" s="15"/>
      <c r="H8" s="12"/>
      <c r="I8" s="13"/>
      <c r="J8" s="16" t="str">
        <f aca="false">IF(OR(C8="",C8=0),"",D8/C8)</f>
        <v/>
      </c>
      <c r="K8" s="17" t="str">
        <f aca="false">IF(OR(C8="",C8=0),"",C8-D8)</f>
        <v/>
      </c>
      <c r="L8" s="16" t="str">
        <f aca="false">IF(OR(C8="",C8=0,I8=""),"",I8*52/C8)</f>
        <v/>
      </c>
    </row>
    <row r="9" customFormat="false" ht="18" hidden="false" customHeight="true" outlineLevel="0" collapsed="false">
      <c r="A9" s="12"/>
      <c r="B9" s="12"/>
      <c r="C9" s="13"/>
      <c r="D9" s="13"/>
      <c r="E9" s="12"/>
      <c r="F9" s="14"/>
      <c r="G9" s="15"/>
      <c r="H9" s="12"/>
      <c r="I9" s="13"/>
      <c r="J9" s="16" t="str">
        <f aca="false">IF(OR(C9="",C9=0),"",D9/C9)</f>
        <v/>
      </c>
      <c r="K9" s="17" t="str">
        <f aca="false">IF(OR(C9="",C9=0),"",C9-D9)</f>
        <v/>
      </c>
      <c r="L9" s="16" t="str">
        <f aca="false">IF(OR(C9="",C9=0,I9=""),"",I9*52/C9)</f>
        <v/>
      </c>
    </row>
    <row r="10" customFormat="false" ht="18" hidden="false" customHeight="true" outlineLevel="0" collapsed="false">
      <c r="A10" s="12"/>
      <c r="B10" s="12"/>
      <c r="C10" s="13"/>
      <c r="D10" s="13"/>
      <c r="E10" s="12"/>
      <c r="F10" s="14"/>
      <c r="G10" s="15"/>
      <c r="H10" s="12"/>
      <c r="I10" s="13"/>
      <c r="J10" s="16" t="str">
        <f aca="false">IF(OR(C10="",C10=0),"",D10/C10)</f>
        <v/>
      </c>
      <c r="K10" s="17" t="str">
        <f aca="false">IF(OR(C10="",C10=0),"",C10-D10)</f>
        <v/>
      </c>
      <c r="L10" s="16" t="str">
        <f aca="false">IF(OR(C10="",C10=0,I10=""),"",I10*52/C10)</f>
        <v/>
      </c>
    </row>
    <row r="11" customFormat="false" ht="18" hidden="false" customHeight="true" outlineLevel="0" collapsed="false">
      <c r="A11" s="12"/>
      <c r="B11" s="12"/>
      <c r="C11" s="13"/>
      <c r="D11" s="13"/>
      <c r="E11" s="12"/>
      <c r="F11" s="14"/>
      <c r="G11" s="15"/>
      <c r="H11" s="12"/>
      <c r="I11" s="13"/>
      <c r="J11" s="16" t="str">
        <f aca="false">IF(OR(C11="",C11=0),"",D11/C11)</f>
        <v/>
      </c>
      <c r="K11" s="17" t="str">
        <f aca="false">IF(OR(C11="",C11=0),"",C11-D11)</f>
        <v/>
      </c>
      <c r="L11" s="16" t="str">
        <f aca="false">IF(OR(C11="",C11=0,I11=""),"",I11*52/C11)</f>
        <v/>
      </c>
    </row>
    <row r="12" customFormat="false" ht="18" hidden="false" customHeight="true" outlineLevel="0" collapsed="false">
      <c r="A12" s="12"/>
      <c r="B12" s="12"/>
      <c r="C12" s="13"/>
      <c r="D12" s="13"/>
      <c r="E12" s="12"/>
      <c r="F12" s="14"/>
      <c r="G12" s="15"/>
      <c r="H12" s="12"/>
      <c r="I12" s="13"/>
      <c r="J12" s="16" t="str">
        <f aca="false">IF(OR(C12="",C12=0),"",D12/C12)</f>
        <v/>
      </c>
      <c r="K12" s="17" t="str">
        <f aca="false">IF(OR(C12="",C12=0),"",C12-D12)</f>
        <v/>
      </c>
      <c r="L12" s="16" t="str">
        <f aca="false">IF(OR(C12="",C12=0,I12=""),"",I12*52/C12)</f>
        <v/>
      </c>
    </row>
    <row r="13" customFormat="false" ht="18" hidden="false" customHeight="true" outlineLevel="0" collapsed="false">
      <c r="A13" s="12"/>
      <c r="B13" s="12"/>
      <c r="C13" s="13"/>
      <c r="D13" s="13"/>
      <c r="E13" s="12"/>
      <c r="F13" s="14"/>
      <c r="G13" s="15"/>
      <c r="H13" s="12"/>
      <c r="I13" s="13"/>
      <c r="J13" s="16" t="str">
        <f aca="false">IF(OR(C13="",C13=0),"",D13/C13)</f>
        <v/>
      </c>
      <c r="K13" s="17" t="str">
        <f aca="false">IF(OR(C13="",C13=0),"",C13-D13)</f>
        <v/>
      </c>
      <c r="L13" s="16" t="str">
        <f aca="false">IF(OR(C13="",C13=0,I13=""),"",I13*52/C13)</f>
        <v/>
      </c>
    </row>
    <row r="14" customFormat="false" ht="15" hidden="false" customHeight="false" outlineLevel="0" collapsed="false">
      <c r="A14" s="18" t="s">
        <v>32</v>
      </c>
      <c r="B14" s="19"/>
      <c r="C14" s="20" t="n">
        <f aca="false">SUM(C4:C13)</f>
        <v>0</v>
      </c>
      <c r="D14" s="20" t="n">
        <f aca="false">SUM(D4:D13)</f>
        <v>0</v>
      </c>
      <c r="E14" s="21"/>
      <c r="F14" s="21"/>
      <c r="G14" s="21"/>
      <c r="H14" s="21"/>
      <c r="I14" s="20" t="n">
        <f aca="false">SUM(I4:I13)</f>
        <v>0</v>
      </c>
      <c r="J14" s="22" t="str">
        <f aca="false">IF(SUM(C4:C13)=0,"",SUM(D4:D13)/SUM(C4:C13))</f>
        <v/>
      </c>
      <c r="K14" s="20" t="n">
        <f aca="false">SUM(C4:C13)-SUM(D4:D13)</f>
        <v>0</v>
      </c>
      <c r="L14" s="21"/>
    </row>
  </sheetData>
  <mergeCells count="2">
    <mergeCell ref="A1:L1"/>
    <mergeCell ref="A2:L2"/>
  </mergeCells>
  <dataValidations count="2">
    <dataValidation allowBlank="true" errorStyle="stop" operator="between" showDropDown="false" showErrorMessage="false" showInputMessage="false" sqref="B4:B13" type="list">
      <formula1>"Owner-occupied,Investment,Holiday home,Other"</formula1>
      <formula2>0</formula2>
    </dataValidation>
    <dataValidation allowBlank="true" errorStyle="stop" operator="between" showDropDown="false" showErrorMessage="false" showInputMessage="false" sqref="H4:H13" type="list">
      <formula1>"Principal &amp; interest,Interest only,Mixed,Unsure"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20"/>
    <col collapsed="false" customWidth="true" hidden="false" outlineLevel="0" max="4" min="4" style="0" width="42"/>
  </cols>
  <sheetData>
    <row r="2" customFormat="false" ht="27.75" hidden="false" customHeight="true" outlineLevel="0" collapsed="false">
      <c r="B2" s="9" t="s">
        <v>33</v>
      </c>
      <c r="C2" s="9"/>
      <c r="D2" s="9"/>
    </row>
    <row r="4" customFormat="false" ht="19.5" hidden="false" customHeight="true" outlineLevel="0" collapsed="false">
      <c r="B4" s="23" t="s">
        <v>34</v>
      </c>
    </row>
    <row r="5" customFormat="false" ht="19.5" hidden="false" customHeight="true" outlineLevel="0" collapsed="false">
      <c r="B5" s="6" t="s">
        <v>35</v>
      </c>
      <c r="C5" s="24"/>
      <c r="D5" s="25" t="s">
        <v>36</v>
      </c>
    </row>
    <row r="6" customFormat="false" ht="19.5" hidden="false" customHeight="true" outlineLevel="0" collapsed="false">
      <c r="B6" s="6" t="s">
        <v>37</v>
      </c>
      <c r="C6" s="24"/>
      <c r="D6" s="25"/>
    </row>
    <row r="7" customFormat="false" ht="19.5" hidden="false" customHeight="true" outlineLevel="0" collapsed="false">
      <c r="B7" s="6" t="s">
        <v>38</v>
      </c>
      <c r="C7" s="24"/>
      <c r="D7" s="25" t="s">
        <v>39</v>
      </c>
    </row>
    <row r="8" customFormat="false" ht="19.5" hidden="false" customHeight="true" outlineLevel="0" collapsed="false">
      <c r="B8" s="6" t="s">
        <v>40</v>
      </c>
      <c r="C8" s="24"/>
      <c r="D8" s="25" t="s">
        <v>41</v>
      </c>
    </row>
    <row r="9" customFormat="false" ht="19.5" hidden="false" customHeight="true" outlineLevel="0" collapsed="false">
      <c r="B9" s="23" t="s">
        <v>42</v>
      </c>
    </row>
    <row r="10" customFormat="false" ht="19.5" hidden="false" customHeight="true" outlineLevel="0" collapsed="false">
      <c r="B10" s="6" t="s">
        <v>43</v>
      </c>
      <c r="C10" s="24"/>
      <c r="D10" s="25"/>
    </row>
    <row r="11" customFormat="false" ht="19.5" hidden="false" customHeight="true" outlineLevel="0" collapsed="false">
      <c r="B11" s="6" t="s">
        <v>44</v>
      </c>
      <c r="C11" s="24"/>
      <c r="D11" s="25" t="s">
        <v>45</v>
      </c>
    </row>
    <row r="12" customFormat="false" ht="19.5" hidden="false" customHeight="true" outlineLevel="0" collapsed="false">
      <c r="B12" s="6" t="s">
        <v>46</v>
      </c>
      <c r="C12" s="24"/>
      <c r="D12" s="25"/>
    </row>
    <row r="13" customFormat="false" ht="19.5" hidden="false" customHeight="true" outlineLevel="0" collapsed="false">
      <c r="B13" s="6" t="s">
        <v>47</v>
      </c>
      <c r="C13" s="24"/>
      <c r="D13" s="25"/>
    </row>
    <row r="15" customFormat="false" ht="30" hidden="false" customHeight="true" outlineLevel="0" collapsed="false">
      <c r="B15" s="26" t="s">
        <v>48</v>
      </c>
    </row>
    <row r="16" customFormat="false" ht="15" hidden="false" customHeight="false" outlineLevel="0" collapsed="false">
      <c r="B16" s="27"/>
      <c r="C16" s="27"/>
      <c r="D16" s="27"/>
    </row>
    <row r="17" customFormat="false" ht="15" hidden="false" customHeight="false" outlineLevel="0" collapsed="false">
      <c r="B17" s="27"/>
      <c r="C17" s="27"/>
      <c r="D17" s="27"/>
    </row>
    <row r="18" customFormat="false" ht="15" hidden="false" customHeight="false" outlineLevel="0" collapsed="false">
      <c r="B18" s="27"/>
      <c r="C18" s="27"/>
      <c r="D18" s="27"/>
    </row>
    <row r="19" customFormat="false" ht="15" hidden="false" customHeight="false" outlineLevel="0" collapsed="false">
      <c r="B19" s="27"/>
      <c r="C19" s="27"/>
      <c r="D19" s="27"/>
    </row>
  </sheetData>
  <mergeCells count="2">
    <mergeCell ref="B2:D2"/>
    <mergeCell ref="B16:D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4"/>
    <col collapsed="false" customWidth="true" hidden="false" outlineLevel="0" max="3" min="3" style="0" width="18"/>
    <col collapsed="false" customWidth="true" hidden="false" outlineLevel="0" max="4" min="4" style="0" width="52"/>
  </cols>
  <sheetData>
    <row r="2" customFormat="false" ht="27.75" hidden="false" customHeight="true" outlineLevel="0" collapsed="false">
      <c r="B2" s="9" t="s">
        <v>49</v>
      </c>
      <c r="C2" s="9"/>
      <c r="D2" s="9"/>
    </row>
    <row r="4" customFormat="false" ht="25.5" hidden="false" customHeight="true" outlineLevel="0" collapsed="false">
      <c r="B4" s="6" t="s">
        <v>50</v>
      </c>
      <c r="C4" s="17" t="n">
        <f aca="false">SUM('Your Properties'!C4:C13)</f>
        <v>0</v>
      </c>
      <c r="D4" s="25" t="s">
        <v>51</v>
      </c>
    </row>
    <row r="5" customFormat="false" ht="25.5" hidden="false" customHeight="true" outlineLevel="0" collapsed="false">
      <c r="B5" s="6" t="s">
        <v>52</v>
      </c>
      <c r="C5" s="17" t="n">
        <f aca="false">SUM('Your Properties'!D4:D13)</f>
        <v>0</v>
      </c>
      <c r="D5" s="25" t="s">
        <v>53</v>
      </c>
    </row>
    <row r="6" customFormat="false" ht="25.5" hidden="false" customHeight="true" outlineLevel="0" collapsed="false">
      <c r="B6" s="6" t="s">
        <v>54</v>
      </c>
      <c r="C6" s="17" t="n">
        <f aca="false">SUM('Your Properties'!C4:C13)-SUM('Your Properties'!D4:D13)</f>
        <v>0</v>
      </c>
      <c r="D6" s="25" t="s">
        <v>55</v>
      </c>
    </row>
    <row r="7" customFormat="false" ht="25.5" hidden="false" customHeight="true" outlineLevel="0" collapsed="false">
      <c r="B7" s="6" t="s">
        <v>56</v>
      </c>
      <c r="C7" s="16" t="str">
        <f aca="false">IF(SUM('Your Properties'!C4:C13)=0,"",SUM('Your Properties'!D4:D13)/SUM('Your Properties'!C4:C13))</f>
        <v/>
      </c>
      <c r="D7" s="25" t="s">
        <v>57</v>
      </c>
    </row>
    <row r="8" customFormat="false" ht="25.5" hidden="false" customHeight="true" outlineLevel="0" collapsed="false">
      <c r="B8" s="6" t="s">
        <v>58</v>
      </c>
      <c r="C8" s="17" t="n">
        <f aca="false">MAX(0,SUMPRODUCT(('Your Properties'!B4:B13="Owner-occupied")*('Your Properties'!C4:C13))*C17+SUMPRODUCT(('Your Properties'!B4:B13&lt;&gt;"Owner-occupied")*('Your Properties'!C4:C13))*C18-SUM('Your Properties'!D4:D13))</f>
        <v>0</v>
      </c>
      <c r="D8" s="25" t="s">
        <v>59</v>
      </c>
    </row>
    <row r="9" customFormat="false" ht="25.5" hidden="false" customHeight="true" outlineLevel="0" collapsed="false">
      <c r="B9" s="6" t="s">
        <v>60</v>
      </c>
      <c r="C9" s="17" t="n">
        <f aca="false">SUM('Your Properties'!I4:I13)*52</f>
        <v>0</v>
      </c>
      <c r="D9" s="25" t="s">
        <v>61</v>
      </c>
    </row>
    <row r="10" customFormat="false" ht="25.5" hidden="false" customHeight="true" outlineLevel="0" collapsed="false">
      <c r="B10" s="6" t="s">
        <v>62</v>
      </c>
      <c r="C10" s="16" t="str">
        <f aca="false">IF(SUMPRODUCT(('Your Properties'!B4:B13&lt;&gt;"Owner-occupied")*('Your Properties'!C4:C13))=0,"",SUM('Your Properties'!I4:I13)*52/SUMPRODUCT(('Your Properties'!B4:B13&lt;&gt;"Owner-occupied")*('Your Properties'!C4:C13)))</f>
        <v/>
      </c>
      <c r="D10" s="25" t="s">
        <v>63</v>
      </c>
    </row>
    <row r="11" customFormat="false" ht="25.5" hidden="false" customHeight="true" outlineLevel="0" collapsed="false">
      <c r="B11" s="6" t="s">
        <v>64</v>
      </c>
      <c r="C11" s="28" t="str">
        <f aca="false">IF(SUMPRODUCT(('Your Properties'!F4:F13&lt;&gt;"")*('Your Properties'!D4:D13))=0,"",SUMPRODUCT('Your Properties'!F4:F13,'Your Properties'!D4:D13)/SUMPRODUCT(('Your Properties'!F4:F13&lt;&gt;"")*('Your Properties'!D4:D13)))</f>
        <v/>
      </c>
      <c r="D11" s="25" t="s">
        <v>65</v>
      </c>
    </row>
    <row r="12" customFormat="false" ht="25.5" hidden="false" customHeight="true" outlineLevel="0" collapsed="false">
      <c r="B12" s="6" t="s">
        <v>66</v>
      </c>
      <c r="C12" s="29" t="str">
        <f aca="false">IF(COUNT('Your Properties'!G4:G13)=0,"",MIN('Your Properties'!G4:G13))</f>
        <v/>
      </c>
      <c r="D12" s="25" t="s">
        <v>67</v>
      </c>
    </row>
    <row r="13" customFormat="false" ht="25.5" hidden="false" customHeight="true" outlineLevel="0" collapsed="false">
      <c r="B13" s="6" t="s">
        <v>68</v>
      </c>
      <c r="C13" s="17" t="n">
        <f aca="false">('Income &amp; Lending'!C5+'Income &amp; Lending'!C6+'Income &amp; Lending'!C7+'Income &amp; Lending'!C8)+SUM('Your Properties'!I4:I13)*52*C19</f>
        <v>0</v>
      </c>
      <c r="D13" s="25" t="s">
        <v>69</v>
      </c>
    </row>
    <row r="14" customFormat="false" ht="25.5" hidden="false" customHeight="true" outlineLevel="0" collapsed="false">
      <c r="B14" s="6" t="s">
        <v>70</v>
      </c>
      <c r="C14" s="30" t="str">
        <f aca="false">IF(('Income &amp; Lending'!C5+'Income &amp; Lending'!C6+'Income &amp; Lending'!C7+'Income &amp; Lending'!C8)+SUM('Your Properties'!I4:I13)*52*C19=0,"",(SUM('Your Properties'!D4:D13)+'Income &amp; Lending'!C10+'Income &amp; Lending'!C11+'Income &amp; Lending'!C12+'Income &amp; Lending'!C13)/(('Income &amp; Lending'!C5+'Income &amp; Lending'!C6+'Income &amp; Lending'!C7+'Income &amp; Lending'!C8)+SUM('Your Properties'!I4:I13)*52*C19))</f>
        <v/>
      </c>
      <c r="D14" s="25" t="s">
        <v>71</v>
      </c>
    </row>
    <row r="16" customFormat="false" ht="15" hidden="false" customHeight="false" outlineLevel="0" collapsed="false">
      <c r="B16" s="23" t="s">
        <v>72</v>
      </c>
    </row>
    <row r="17" customFormat="false" ht="19.5" hidden="false" customHeight="true" outlineLevel="0" collapsed="false">
      <c r="B17" s="31" t="s">
        <v>73</v>
      </c>
      <c r="C17" s="32" t="n">
        <v>0.8</v>
      </c>
      <c r="D17" s="25" t="s">
        <v>74</v>
      </c>
    </row>
    <row r="18" customFormat="false" ht="19.5" hidden="false" customHeight="true" outlineLevel="0" collapsed="false">
      <c r="B18" s="31" t="s">
        <v>75</v>
      </c>
      <c r="C18" s="32" t="n">
        <v>0.7</v>
      </c>
      <c r="D18" s="25" t="s">
        <v>76</v>
      </c>
    </row>
    <row r="19" customFormat="false" ht="19.5" hidden="false" customHeight="true" outlineLevel="0" collapsed="false">
      <c r="B19" s="31" t="s">
        <v>77</v>
      </c>
      <c r="C19" s="32" t="n">
        <v>0.8</v>
      </c>
      <c r="D19" s="25" t="s">
        <v>78</v>
      </c>
    </row>
    <row r="21" customFormat="false" ht="15" hidden="false" customHeight="true" outlineLevel="0" collapsed="false">
      <c r="B21" s="8" t="s">
        <v>79</v>
      </c>
      <c r="C21" s="8"/>
      <c r="D21" s="8"/>
    </row>
    <row r="22" customFormat="false" ht="15" hidden="false" customHeight="false" outlineLevel="0" collapsed="false">
      <c r="B22" s="8"/>
      <c r="C22" s="8"/>
      <c r="D22" s="8"/>
    </row>
  </sheetData>
  <mergeCells count="2">
    <mergeCell ref="B2:D2"/>
    <mergeCell ref="B21:D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2"/>
    <col collapsed="false" customWidth="true" hidden="false" outlineLevel="0" max="3" min="3" style="0" width="70"/>
  </cols>
  <sheetData>
    <row r="2" customFormat="false" ht="27.75" hidden="false" customHeight="true" outlineLevel="0" collapsed="false">
      <c r="B2" s="9" t="s">
        <v>80</v>
      </c>
      <c r="C2" s="9"/>
    </row>
    <row r="4" customFormat="false" ht="21.75" hidden="false" customHeight="true" outlineLevel="0" collapsed="false">
      <c r="B4" s="33"/>
      <c r="C4" s="34" t="s">
        <v>81</v>
      </c>
    </row>
    <row r="5" customFormat="false" ht="21.75" hidden="false" customHeight="true" outlineLevel="0" collapsed="false">
      <c r="B5" s="33"/>
      <c r="C5" s="34" t="s">
        <v>82</v>
      </c>
    </row>
    <row r="6" customFormat="false" ht="21.75" hidden="false" customHeight="true" outlineLevel="0" collapsed="false">
      <c r="B6" s="33"/>
      <c r="C6" s="34" t="s">
        <v>83</v>
      </c>
    </row>
    <row r="7" customFormat="false" ht="21.75" hidden="false" customHeight="true" outlineLevel="0" collapsed="false">
      <c r="B7" s="33"/>
      <c r="C7" s="34" t="s">
        <v>84</v>
      </c>
    </row>
    <row r="8" customFormat="false" ht="21.75" hidden="false" customHeight="true" outlineLevel="0" collapsed="false">
      <c r="B8" s="33"/>
      <c r="C8" s="34" t="s">
        <v>85</v>
      </c>
    </row>
    <row r="9" customFormat="false" ht="21.75" hidden="false" customHeight="true" outlineLevel="0" collapsed="false">
      <c r="B9" s="33"/>
      <c r="C9" s="34" t="s">
        <v>86</v>
      </c>
    </row>
    <row r="10" customFormat="false" ht="21.75" hidden="false" customHeight="true" outlineLevel="0" collapsed="false">
      <c r="B10" s="33"/>
      <c r="C10" s="34" t="s">
        <v>87</v>
      </c>
    </row>
    <row r="11" customFormat="false" ht="21.75" hidden="false" customHeight="true" outlineLevel="0" collapsed="false">
      <c r="B11" s="33"/>
      <c r="C11" s="34" t="s">
        <v>88</v>
      </c>
    </row>
    <row r="12" customFormat="false" ht="21.75" hidden="false" customHeight="true" outlineLevel="0" collapsed="false">
      <c r="B12" s="33"/>
      <c r="C12" s="34" t="s">
        <v>89</v>
      </c>
    </row>
    <row r="13" customFormat="false" ht="21.75" hidden="false" customHeight="true" outlineLevel="0" collapsed="false">
      <c r="B13" s="33"/>
      <c r="C13" s="34" t="s">
        <v>90</v>
      </c>
    </row>
    <row r="15" customFormat="false" ht="15" hidden="false" customHeight="false" outlineLevel="0" collapsed="false">
      <c r="B15" s="35" t="s">
        <v>91</v>
      </c>
      <c r="C15" s="35"/>
    </row>
    <row r="16" customFormat="false" ht="15" hidden="false" customHeight="false" outlineLevel="0" collapsed="false">
      <c r="B16" s="27"/>
      <c r="C16" s="27"/>
    </row>
    <row r="17" customFormat="false" ht="15" hidden="false" customHeight="false" outlineLevel="0" collapsed="false">
      <c r="B17" s="27"/>
      <c r="C17" s="27"/>
    </row>
    <row r="18" customFormat="false" ht="15" hidden="false" customHeight="false" outlineLevel="0" collapsed="false">
      <c r="B18" s="27"/>
      <c r="C18" s="27"/>
    </row>
    <row r="19" customFormat="false" ht="15" hidden="false" customHeight="false" outlineLevel="0" collapsed="false">
      <c r="B19" s="27"/>
      <c r="C19" s="27"/>
    </row>
    <row r="21" customFormat="false" ht="15" hidden="false" customHeight="true" outlineLevel="0" collapsed="false">
      <c r="B21" s="36" t="s">
        <v>92</v>
      </c>
      <c r="C21" s="36"/>
    </row>
    <row r="22" customFormat="false" ht="15" hidden="false" customHeight="false" outlineLevel="0" collapsed="false">
      <c r="B22" s="36"/>
      <c r="C22" s="36"/>
    </row>
  </sheetData>
  <mergeCells count="4">
    <mergeCell ref="B2:C2"/>
    <mergeCell ref="B15:C15"/>
    <mergeCell ref="B16:C19"/>
    <mergeCell ref="B21:C22"/>
  </mergeCells>
  <dataValidations count="1">
    <dataValidation allowBlank="true" errorStyle="stop" operator="between" showDropDown="false" showErrorMessage="false" showInputMessage="false" sqref="B4:B13"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2026-07-06T02:50:41Z</dcterms:created>
  <dc:creator>openpyxl</dc:creator>
  <dc:description/>
  <dc:language>en-US</dc:language>
  <cp:lastModifiedBy/>
  <dcterms:modified xsi:type="dcterms:W3CDTF">2026-07-06T02:50:41Z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